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MK-PM_MSM\Viktor\nora one\Kalkulator\"/>
    </mc:Choice>
  </mc:AlternateContent>
  <xr:revisionPtr revIDLastSave="0" documentId="13_ncr:1_{85A50B66-0468-46B8-8DBE-5E1A440944F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Kalkulator" sheetId="1" r:id="rId1"/>
    <sheet name="Datensammlung" sheetId="2" state="hidden" r:id="rId2"/>
    <sheet name="Tabelle3" sheetId="3" state="hidden" r:id="rId3"/>
  </sheets>
  <definedNames>
    <definedName name="noraplan_signa">Datensammlung!$A$2:$A$19</definedName>
    <definedName name="saugfähiger_Untergrund">Datensammlung!$D$23:$D$24</definedName>
    <definedName name="Schichtdicke_für_Spachtelmasse">Datensammlung!$A$23:$A$27</definedName>
  </definedNames>
  <calcPr calcId="191029"/>
  <customWorkbookViews>
    <customWorkbookView name="Clara Sobirey | nora systems - Persönliche Ansicht" guid="{077F3E44-FAEF-4C36-B973-7B65643F7D67}" mergeInterval="0" personalView="1" maximized="1" windowWidth="1920" windowHeight="818" activeSheetId="1"/>
    <customWorkbookView name="Viktor Reichelt | nora systems - Persönliche Ansicht" guid="{E6B07CFC-B1A9-45ED-9C92-40E6AEEB5661}" mergeInterval="0" personalView="1" maximized="1" windowWidth="944" windowHeight="78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7" i="1" l="1"/>
  <c r="H7" i="1" l="1"/>
  <c r="F7" i="1" l="1"/>
  <c r="G9" i="1" l="1"/>
  <c r="G8" i="1"/>
  <c r="H8" i="1" l="1"/>
  <c r="F9" i="1"/>
  <c r="H9" i="1" l="1"/>
</calcChain>
</file>

<file path=xl/sharedStrings.xml><?xml version="1.0" encoding="utf-8"?>
<sst xmlns="http://schemas.openxmlformats.org/spreadsheetml/2006/main" count="74" uniqueCount="56">
  <si>
    <t>Artikelnummer</t>
  </si>
  <si>
    <t>Klebstoff</t>
  </si>
  <si>
    <t>Verbrauch</t>
  </si>
  <si>
    <t>noraplan signa</t>
  </si>
  <si>
    <t>noraplan sentica</t>
  </si>
  <si>
    <t>noraplan lona</t>
  </si>
  <si>
    <t>noraplan valua</t>
  </si>
  <si>
    <t>Gebindegröße</t>
  </si>
  <si>
    <t>Preis</t>
  </si>
  <si>
    <t>noraplan stone</t>
  </si>
  <si>
    <t>Verbrauch pro m²</t>
  </si>
  <si>
    <t>noraplan uni</t>
  </si>
  <si>
    <t>nora AC 100</t>
  </si>
  <si>
    <t>KG</t>
  </si>
  <si>
    <t>noraplan unita</t>
  </si>
  <si>
    <t>nora ED 120</t>
  </si>
  <si>
    <t>noraplan eco</t>
  </si>
  <si>
    <t>nora PRP 101</t>
  </si>
  <si>
    <t>noraplan acoustic</t>
  </si>
  <si>
    <t>nora PRN 102</t>
  </si>
  <si>
    <t>noraplan ultra grip</t>
  </si>
  <si>
    <t>nora L 1000</t>
  </si>
  <si>
    <t xml:space="preserve">pro mm Schichtdicke </t>
  </si>
  <si>
    <t>norament 926 grano</t>
  </si>
  <si>
    <t xml:space="preserve">norament 926 satura </t>
  </si>
  <si>
    <t>norament 926 arago</t>
  </si>
  <si>
    <t xml:space="preserve">norament 926 </t>
  </si>
  <si>
    <t>norament 928 ed</t>
  </si>
  <si>
    <t>norament 928 grano ed</t>
  </si>
  <si>
    <t>noraplan sentica ed</t>
  </si>
  <si>
    <t>noraplan signa ed</t>
  </si>
  <si>
    <t>Schichtdicke für Spachtelmasse</t>
  </si>
  <si>
    <t>Untergrund: primer Eigenschaften</t>
  </si>
  <si>
    <t>mm</t>
  </si>
  <si>
    <t>nora one Verlegematerialien</t>
  </si>
  <si>
    <t>in KG</t>
  </si>
  <si>
    <t>für noraplan</t>
  </si>
  <si>
    <t xml:space="preserve">für norament </t>
  </si>
  <si>
    <t>Your requirements</t>
  </si>
  <si>
    <t>Subfloor</t>
  </si>
  <si>
    <t>Levelling compound in mm</t>
  </si>
  <si>
    <t>Floor covering</t>
  </si>
  <si>
    <t>Surface in m²</t>
  </si>
  <si>
    <t xml:space="preserve">The estimate is based on average values and should be an orientation. </t>
  </si>
  <si>
    <t>Calculator nora one</t>
  </si>
  <si>
    <t>Required products</t>
  </si>
  <si>
    <t>Containers</t>
  </si>
  <si>
    <t>in units</t>
  </si>
  <si>
    <t>Weight</t>
  </si>
  <si>
    <t>Adhesive</t>
  </si>
  <si>
    <t>Primer</t>
  </si>
  <si>
    <t>Levelling compound</t>
  </si>
  <si>
    <t>porous subfloor</t>
  </si>
  <si>
    <t>non-porous subfloor</t>
  </si>
  <si>
    <t xml:space="preserve">noracare uneo </t>
  </si>
  <si>
    <t>noracare seneo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</si>
</sst>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Futura"/>
      <family val="1"/>
    </font>
    <font>
      <b/>
      <sz val="16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5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" xfId="0" applyBorder="1" applyProtection="1"/>
    <xf numFmtId="0" fontId="5" fillId="0" borderId="0" xfId="0" applyFont="1" applyProtection="1"/>
    <xf numFmtId="0" fontId="1" fillId="0" borderId="1" xfId="0" applyFont="1" applyBorder="1" applyProtection="1"/>
    <xf numFmtId="0" fontId="7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944161</xdr:colOff>
      <xdr:row>12</xdr:row>
      <xdr:rowOff>95359</xdr:rowOff>
    </xdr:from>
    <xdr:to>
      <xdr:col>7</xdr:col>
      <xdr:colOff>1116939</xdr:colOff>
      <xdr:row>15</xdr:row>
      <xdr:rowOff>159651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161" y="2437388"/>
          <a:ext cx="3654632" cy="60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9"/>
  <sheetViews>
    <sheetView showGridLines="0" tabSelected="1" zoomScale="85" zoomScaleNormal="85" workbookViewId="0">
      <selection activeCell="B13" sqref="B13"/>
    </sheetView>
  </sheetViews>
  <sheetFormatPr baseColWidth="10" defaultColWidth="11" defaultRowHeight="14"/>
  <cols>
    <col min="1" max="1" width="11" style="8"/>
    <col min="2" max="2" width="27.08203125" style="8" bestFit="1" customWidth="1"/>
    <col min="3" max="3" width="10.83203125" style="9" customWidth="1"/>
    <col min="4" max="4" width="11" style="8"/>
    <col min="5" max="5" width="19.33203125" style="8" customWidth="1"/>
    <col min="6" max="6" width="12" style="8" customWidth="1"/>
    <col min="7" max="7" width="14.25" style="8" bestFit="1" customWidth="1"/>
    <col min="8" max="8" width="14.83203125" style="8" bestFit="1" customWidth="1"/>
    <col min="9" max="16384" width="11" style="8"/>
  </cols>
  <sheetData>
    <row r="2" spans="2:8" ht="23">
      <c r="E2" s="17" t="s">
        <v>44</v>
      </c>
      <c r="F2" s="17"/>
      <c r="G2" s="17"/>
      <c r="H2" s="17"/>
    </row>
    <row r="4" spans="2:8" ht="20">
      <c r="B4" s="10" t="s">
        <v>38</v>
      </c>
    </row>
    <row r="5" spans="2:8">
      <c r="E5" s="21" t="s">
        <v>45</v>
      </c>
      <c r="F5" s="21"/>
      <c r="G5" s="12" t="s">
        <v>46</v>
      </c>
      <c r="H5" s="12" t="s">
        <v>48</v>
      </c>
    </row>
    <row r="6" spans="2:8">
      <c r="B6" s="13" t="s">
        <v>39</v>
      </c>
      <c r="E6" s="11"/>
      <c r="F6" s="11"/>
      <c r="G6" s="12" t="s">
        <v>47</v>
      </c>
      <c r="H6" s="12" t="s">
        <v>35</v>
      </c>
    </row>
    <row r="7" spans="2:8">
      <c r="B7" s="7" t="s">
        <v>53</v>
      </c>
      <c r="E7" s="14" t="s">
        <v>49</v>
      </c>
      <c r="F7" s="16" t="str">
        <f>IF(ISNUMBER(SEARCH("ed",B13)),Datensammlung!D8,IF(ISNUMBER(SEARCH("926",B13)),Datensammlung!D7,Datensammlung!D12))</f>
        <v>nora AC 100</v>
      </c>
      <c r="G7" s="14">
        <f>ROUNDUP(IF(ISNUMBER(SEARCH("ed",B13)),B16*Datensammlung!E8,IF(ISNUMBER(SEARCH("926",B13)),B16*Datensammlung!E7,B16*Datensammlung!E12))/IF(ISNUMBER(SEARCH("ed",B13)),Datensammlung!I8,IF(ISNUMBER(SEARCH("926",B13)),Datensammlung!I7,Datensammlung!I12)),0)</f>
        <v>6</v>
      </c>
      <c r="H7" s="14">
        <f>G7*IF(ISNUMBER(SEARCH("ed",B13)),Datensammlung!I8,IF(ISNUMBER(SEARCH("926",B13)),Datensammlung!I7,Datensammlung!I12))</f>
        <v>84</v>
      </c>
    </row>
    <row r="8" spans="2:8">
      <c r="E8" s="14" t="s">
        <v>50</v>
      </c>
      <c r="F8" s="16" t="str">
        <f>IF(ISNUMBER(SEARCH("non",B7)),Datensammlung!D10,Datensammlung!D9)</f>
        <v>nora PRN 102</v>
      </c>
      <c r="G8" s="14">
        <f>IF(ISNUMBER(SEARCH("nicht",B7)),ROUNDUP(B16*Datensammlung!E10/Datensammlung!I10,0),ROUNDUP(B16*Datensammlung!E9/Datensammlung!I9,0))</f>
        <v>3</v>
      </c>
      <c r="H8" s="14">
        <f>IF(ISNUMBER(SEARCH("nicht",B7)),Kalkulator!G8*Datensammlung!I10,Kalkulator!G8*Datensammlung!I9)</f>
        <v>30</v>
      </c>
    </row>
    <row r="9" spans="2:8">
      <c r="B9" s="13" t="s">
        <v>40</v>
      </c>
      <c r="E9" s="14" t="s">
        <v>51</v>
      </c>
      <c r="F9" s="16" t="str">
        <f>IF(ISNUMBER(SEARCH("nora",B13)),Datensammlung!D11,Datensammlung!D11)</f>
        <v>nora L 1000</v>
      </c>
      <c r="G9" s="14">
        <f>ROUNDUP((B10*B16*Datensammlung!E11)/Datensammlung!I11,0)</f>
        <v>45</v>
      </c>
      <c r="H9" s="14">
        <f>SUM(G9*Datensammlung!I11)</f>
        <v>1125</v>
      </c>
    </row>
    <row r="10" spans="2:8">
      <c r="B10" s="7">
        <v>3</v>
      </c>
    </row>
    <row r="12" spans="2:8">
      <c r="B12" s="13" t="s">
        <v>41</v>
      </c>
    </row>
    <row r="13" spans="2:8">
      <c r="B13" s="7" t="s">
        <v>26</v>
      </c>
    </row>
    <row r="15" spans="2:8">
      <c r="B15" s="13" t="s">
        <v>42</v>
      </c>
    </row>
    <row r="16" spans="2:8">
      <c r="B16" s="7">
        <v>250</v>
      </c>
    </row>
    <row r="18" spans="2:5">
      <c r="B18" s="18" t="s">
        <v>43</v>
      </c>
      <c r="C18" s="18"/>
      <c r="D18" s="18"/>
      <c r="E18" s="18"/>
    </row>
    <row r="19" spans="2:5">
      <c r="B19" s="15"/>
    </row>
  </sheetData>
  <sheetProtection algorithmName="SHA-512" hashValue="CQuF4Deiz5yAFM9Gfzvk8lQHM7IyXYTYIc9F4xzggdn7tBCmO/9E55tS5tNJTnz+GTlrQCGEc8g+RVk3ZYg/jQ==" saltValue="jknhlMb8P+tDb/FDEClEMw==" spinCount="100000" sheet="1" objects="1" scenarios="1" selectLockedCells="1"/>
  <customSheetViews>
    <customSheetView guid="{077F3E44-FAEF-4C36-B973-7B65643F7D67}" scale="130" showGridLines="0">
      <selection activeCell="F7" sqref="F7"/>
      <pageMargins left="0.7" right="0.7" top="0.78740157499999996" bottom="0.78740157499999996" header="0.3" footer="0.3"/>
      <pageSetup paperSize="9" orientation="portrait" r:id="rId1"/>
    </customSheetView>
    <customSheetView guid="{E6B07CFC-B1A9-45ED-9C92-40E6AEEB5661}" scale="85" showGridLines="0" topLeftCell="B1">
      <selection activeCell="F22" sqref="F22"/>
      <pageMargins left="0.7" right="0.7" top="0.78740157499999996" bottom="0.78740157499999996" header="0.3" footer="0.3"/>
      <pageSetup paperSize="9" orientation="portrait" r:id="rId2"/>
    </customSheetView>
  </customSheetViews>
  <mergeCells count="3">
    <mergeCell ref="E5:F5"/>
    <mergeCell ref="B18:E18"/>
    <mergeCell ref="E2:H2"/>
  </mergeCells>
  <dataValidations count="2">
    <dataValidation type="list" allowBlank="1" showErrorMessage="1" sqref="B7" xr:uid="{00000000-0002-0000-0000-000000000000}">
      <formula1>saugfähiger_Untergrund</formula1>
    </dataValidation>
    <dataValidation type="list" allowBlank="1" showErrorMessage="1" sqref="B10" xr:uid="{00000000-0002-0000-0000-000001000000}">
      <formula1>Schichtdicke_für_Spachtelmasse</formula1>
    </dataValidation>
  </dataValidations>
  <pageMargins left="0.7" right="0.7" top="0.78740157499999996" bottom="0.78740157499999996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2000000}">
          <x14:formula1>
            <xm:f>Datensammlung!$A$2:$A$21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opLeftCell="A2" zoomScale="145" zoomScaleNormal="145" workbookViewId="0">
      <selection activeCell="A22" sqref="A22"/>
    </sheetView>
  </sheetViews>
  <sheetFormatPr baseColWidth="10" defaultRowHeight="14"/>
  <cols>
    <col min="1" max="1" width="23.33203125" bestFit="1" customWidth="1"/>
  </cols>
  <sheetData>
    <row r="1" spans="1:11">
      <c r="A1" s="1"/>
      <c r="B1" s="1"/>
      <c r="C1" s="1" t="s">
        <v>0</v>
      </c>
      <c r="D1" s="1" t="s">
        <v>1</v>
      </c>
      <c r="E1" s="1" t="s">
        <v>2</v>
      </c>
      <c r="F1" s="1"/>
      <c r="G1" s="1"/>
      <c r="H1" s="1"/>
      <c r="I1" s="1"/>
      <c r="J1" s="1"/>
      <c r="K1" s="1"/>
    </row>
    <row r="2" spans="1:11">
      <c r="A2" s="5" t="s">
        <v>3</v>
      </c>
      <c r="B2" s="5"/>
      <c r="C2" s="5"/>
      <c r="D2" s="1"/>
      <c r="E2" s="1"/>
      <c r="F2" s="1"/>
      <c r="G2" s="1"/>
      <c r="H2" s="1"/>
      <c r="I2" s="1"/>
      <c r="J2" s="1"/>
      <c r="K2" s="1"/>
    </row>
    <row r="3" spans="1:11">
      <c r="A3" s="5" t="s">
        <v>4</v>
      </c>
      <c r="B3" s="5"/>
      <c r="C3" s="5" t="s">
        <v>34</v>
      </c>
      <c r="D3" s="1"/>
      <c r="E3" s="1"/>
      <c r="F3" s="1"/>
      <c r="G3" s="1"/>
      <c r="H3" s="1"/>
      <c r="I3" s="1"/>
      <c r="J3" s="1"/>
      <c r="K3" s="1"/>
    </row>
    <row r="4" spans="1:11">
      <c r="A4" s="5" t="s">
        <v>5</v>
      </c>
      <c r="B4" s="5"/>
      <c r="C4" s="5"/>
      <c r="D4" s="1"/>
      <c r="E4" s="1"/>
      <c r="F4" s="1"/>
      <c r="G4" s="1"/>
      <c r="H4" s="1"/>
      <c r="I4" s="1"/>
      <c r="J4" s="1"/>
      <c r="K4" s="1"/>
    </row>
    <row r="5" spans="1:11" ht="14.5">
      <c r="A5" s="5" t="s">
        <v>6</v>
      </c>
      <c r="B5" s="5"/>
      <c r="C5" s="1"/>
      <c r="D5" s="1"/>
      <c r="E5" s="1"/>
      <c r="F5" s="1"/>
      <c r="G5" s="1"/>
      <c r="H5" s="1"/>
      <c r="I5" s="4" t="s">
        <v>7</v>
      </c>
      <c r="J5" s="4"/>
      <c r="K5" s="1" t="s">
        <v>8</v>
      </c>
    </row>
    <row r="6" spans="1:11">
      <c r="A6" s="5" t="s">
        <v>9</v>
      </c>
      <c r="B6" s="5"/>
      <c r="C6" s="1"/>
      <c r="D6" s="1"/>
      <c r="E6" s="19" t="s">
        <v>10</v>
      </c>
      <c r="F6" s="20"/>
      <c r="G6" s="1"/>
      <c r="H6" s="1"/>
      <c r="I6" s="1"/>
      <c r="J6" s="1"/>
      <c r="K6" s="1"/>
    </row>
    <row r="7" spans="1:11">
      <c r="A7" s="5" t="s">
        <v>11</v>
      </c>
      <c r="B7" s="5" t="s">
        <v>37</v>
      </c>
      <c r="C7" s="2">
        <v>6694</v>
      </c>
      <c r="D7" s="3" t="s">
        <v>12</v>
      </c>
      <c r="E7" s="2">
        <v>0.3</v>
      </c>
      <c r="F7" s="2" t="s">
        <v>13</v>
      </c>
      <c r="G7" s="1"/>
      <c r="H7" s="1"/>
      <c r="I7" s="2">
        <v>14</v>
      </c>
      <c r="J7" s="2" t="s">
        <v>13</v>
      </c>
      <c r="K7" s="1">
        <v>1</v>
      </c>
    </row>
    <row r="8" spans="1:11">
      <c r="A8" s="5" t="s">
        <v>14</v>
      </c>
      <c r="B8" s="5"/>
      <c r="C8" s="2">
        <v>6695</v>
      </c>
      <c r="D8" s="3" t="s">
        <v>15</v>
      </c>
      <c r="E8" s="2">
        <v>0.3</v>
      </c>
      <c r="F8" s="2" t="s">
        <v>13</v>
      </c>
      <c r="G8" s="1"/>
      <c r="H8" s="1"/>
      <c r="I8" s="2">
        <v>14</v>
      </c>
      <c r="J8" s="2" t="s">
        <v>13</v>
      </c>
      <c r="K8" s="1">
        <v>2</v>
      </c>
    </row>
    <row r="9" spans="1:11">
      <c r="A9" s="5" t="s">
        <v>16</v>
      </c>
      <c r="B9" s="5"/>
      <c r="C9" s="2">
        <v>6699</v>
      </c>
      <c r="D9" s="3" t="s">
        <v>17</v>
      </c>
      <c r="E9" s="2">
        <v>0.12</v>
      </c>
      <c r="F9" s="2" t="s">
        <v>13</v>
      </c>
      <c r="G9" s="1"/>
      <c r="H9" s="1"/>
      <c r="I9" s="2">
        <v>10</v>
      </c>
      <c r="J9" s="2" t="s">
        <v>13</v>
      </c>
      <c r="K9" s="1">
        <v>3</v>
      </c>
    </row>
    <row r="10" spans="1:11">
      <c r="A10" s="5" t="s">
        <v>18</v>
      </c>
      <c r="B10" s="5"/>
      <c r="C10" s="2">
        <v>6700</v>
      </c>
      <c r="D10" s="3" t="s">
        <v>19</v>
      </c>
      <c r="E10" s="2">
        <v>0.1</v>
      </c>
      <c r="F10" s="2" t="s">
        <v>13</v>
      </c>
      <c r="G10" s="1"/>
      <c r="H10" s="1"/>
      <c r="I10" s="2">
        <v>5</v>
      </c>
      <c r="J10" s="2" t="s">
        <v>13</v>
      </c>
      <c r="K10" s="1">
        <v>4</v>
      </c>
    </row>
    <row r="11" spans="1:11">
      <c r="A11" s="5" t="s">
        <v>20</v>
      </c>
      <c r="B11" s="5"/>
      <c r="C11" s="2">
        <v>6697</v>
      </c>
      <c r="D11" s="3" t="s">
        <v>21</v>
      </c>
      <c r="E11" s="2">
        <v>1.5</v>
      </c>
      <c r="F11" s="2" t="s">
        <v>13</v>
      </c>
      <c r="G11" s="1" t="s">
        <v>22</v>
      </c>
      <c r="H11" s="1"/>
      <c r="I11" s="2">
        <v>25</v>
      </c>
      <c r="J11" s="2" t="s">
        <v>13</v>
      </c>
      <c r="K11" s="1">
        <v>5</v>
      </c>
    </row>
    <row r="12" spans="1:11">
      <c r="A12" s="5" t="s">
        <v>23</v>
      </c>
      <c r="B12" s="5" t="s">
        <v>36</v>
      </c>
      <c r="C12" s="6">
        <v>6694</v>
      </c>
      <c r="D12" s="3" t="s">
        <v>12</v>
      </c>
      <c r="E12" s="2">
        <v>0.23499999999999999</v>
      </c>
      <c r="F12" s="2" t="s">
        <v>13</v>
      </c>
      <c r="G12" s="1"/>
      <c r="H12" s="1"/>
      <c r="I12" s="6">
        <v>14</v>
      </c>
      <c r="J12" s="6" t="s">
        <v>13</v>
      </c>
      <c r="K12" s="1"/>
    </row>
    <row r="13" spans="1:11">
      <c r="A13" s="5" t="s">
        <v>24</v>
      </c>
      <c r="B13" s="5"/>
      <c r="C13" s="5"/>
      <c r="D13" s="1"/>
      <c r="E13" s="1"/>
      <c r="F13" s="1"/>
      <c r="G13" s="1"/>
      <c r="H13" s="1"/>
      <c r="I13" s="1"/>
      <c r="J13" s="1"/>
      <c r="K13" s="1"/>
    </row>
    <row r="14" spans="1:11">
      <c r="A14" s="5" t="s">
        <v>25</v>
      </c>
      <c r="B14" s="5"/>
      <c r="C14" s="5"/>
      <c r="D14" s="1"/>
      <c r="E14" s="1"/>
      <c r="F14" s="1"/>
      <c r="G14" s="1"/>
      <c r="H14" s="1"/>
      <c r="I14" s="1"/>
      <c r="J14" s="1"/>
      <c r="K14" s="1"/>
    </row>
    <row r="15" spans="1:11">
      <c r="A15" s="5" t="s">
        <v>26</v>
      </c>
      <c r="B15" s="5"/>
      <c r="C15" s="5"/>
      <c r="D15" s="1"/>
      <c r="E15" s="1"/>
      <c r="F15" s="1"/>
      <c r="G15" s="1"/>
      <c r="H15" s="1"/>
      <c r="I15" s="1"/>
      <c r="J15" s="1"/>
      <c r="K15" s="1"/>
    </row>
    <row r="16" spans="1:11">
      <c r="A16" s="5" t="s">
        <v>27</v>
      </c>
      <c r="B16" s="5"/>
      <c r="C16" s="5"/>
      <c r="D16" s="1"/>
      <c r="E16" s="1"/>
      <c r="F16" s="1"/>
      <c r="G16" s="1"/>
      <c r="H16" s="1"/>
      <c r="I16" s="1"/>
      <c r="J16" s="1"/>
      <c r="K16" s="1"/>
    </row>
    <row r="17" spans="1:5">
      <c r="A17" s="5" t="s">
        <v>28</v>
      </c>
      <c r="B17" s="5"/>
      <c r="C17" s="1"/>
      <c r="D17" s="1"/>
      <c r="E17" s="1"/>
    </row>
    <row r="18" spans="1:5">
      <c r="A18" s="5" t="s">
        <v>29</v>
      </c>
      <c r="B18" s="5"/>
      <c r="C18" s="1"/>
      <c r="D18" s="1"/>
      <c r="E18" s="1"/>
    </row>
    <row r="19" spans="1:5">
      <c r="A19" s="5" t="s">
        <v>30</v>
      </c>
      <c r="B19" s="5"/>
      <c r="C19" s="1"/>
      <c r="D19" s="1"/>
      <c r="E19" s="1"/>
    </row>
    <row r="20" spans="1:5">
      <c r="A20" s="5" t="s">
        <v>54</v>
      </c>
    </row>
    <row r="21" spans="1:5">
      <c r="A21" s="5" t="s">
        <v>55</v>
      </c>
    </row>
    <row r="22" spans="1:5">
      <c r="A22" s="5" t="s">
        <v>31</v>
      </c>
      <c r="B22" s="1"/>
      <c r="C22" s="1"/>
      <c r="D22" s="1" t="s">
        <v>32</v>
      </c>
      <c r="E22" s="1"/>
    </row>
    <row r="23" spans="1:5">
      <c r="A23" s="5">
        <v>2</v>
      </c>
      <c r="B23" s="1" t="s">
        <v>33</v>
      </c>
      <c r="C23" s="1"/>
      <c r="D23" s="5" t="s">
        <v>52</v>
      </c>
      <c r="E23" s="5"/>
    </row>
    <row r="24" spans="1:5">
      <c r="A24" s="5">
        <v>3</v>
      </c>
      <c r="B24" s="1" t="s">
        <v>33</v>
      </c>
      <c r="C24" s="1"/>
      <c r="D24" s="5" t="s">
        <v>53</v>
      </c>
      <c r="E24" s="5"/>
    </row>
    <row r="25" spans="1:5">
      <c r="A25" s="5">
        <v>4</v>
      </c>
      <c r="B25" s="1" t="s">
        <v>33</v>
      </c>
      <c r="C25" s="1"/>
      <c r="D25" s="1"/>
      <c r="E25" s="1"/>
    </row>
    <row r="26" spans="1:5">
      <c r="A26" s="5">
        <v>5</v>
      </c>
      <c r="B26" s="1" t="s">
        <v>33</v>
      </c>
      <c r="C26" s="1"/>
      <c r="D26" s="1"/>
      <c r="E26" s="1"/>
    </row>
    <row r="27" spans="1:5">
      <c r="A27" s="5">
        <v>6</v>
      </c>
      <c r="B27" s="1" t="s">
        <v>33</v>
      </c>
      <c r="C27" s="1"/>
      <c r="D27" s="1"/>
      <c r="E27" s="1"/>
    </row>
  </sheetData>
  <customSheetViews>
    <customSheetView guid="{077F3E44-FAEF-4C36-B973-7B65643F7D67}" scale="145" topLeftCell="B1">
      <selection activeCell="A27" sqref="A27"/>
      <pageMargins left="0.7" right="0.7" top="0.78740157499999996" bottom="0.78740157499999996" header="0.3" footer="0.3"/>
    </customSheetView>
    <customSheetView guid="{E6B07CFC-B1A9-45ED-9C92-40E6AEEB5661}" scale="145">
      <selection activeCell="F22" sqref="F22"/>
      <pageMargins left="0.7" right="0.7" top="0.78740157499999996" bottom="0.78740157499999996" header="0.3" footer="0.3"/>
    </customSheetView>
  </customSheetViews>
  <mergeCells count="1">
    <mergeCell ref="E6:F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" sqref="A1:XFD6"/>
    </sheetView>
  </sheetViews>
  <sheetFormatPr baseColWidth="10" defaultRowHeight="14"/>
  <sheetData/>
  <customSheetViews>
    <customSheetView guid="{077F3E44-FAEF-4C36-B973-7B65643F7D67}">
      <pageMargins left="0.7" right="0.7" top="0.78740157499999996" bottom="0.78740157499999996" header="0.3" footer="0.3"/>
    </customSheetView>
    <customSheetView guid="{E6B07CFC-B1A9-45ED-9C92-40E6AEEB5661}">
      <selection activeCell="F22" sqref="F22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Kalkulator</vt:lpstr>
      <vt:lpstr>Datensammlung</vt:lpstr>
      <vt:lpstr>Tabelle3</vt:lpstr>
      <vt:lpstr>noraplan_signa</vt:lpstr>
      <vt:lpstr>saugfähiger_Untergrund</vt:lpstr>
      <vt:lpstr>Schichtdicke_für_Spachtelmasse</vt:lpstr>
    </vt:vector>
  </TitlesOfParts>
  <Company>nora systems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Reichelt | nora systems</dc:creator>
  <cp:lastModifiedBy>Viktor Reichelt | nora systems</cp:lastModifiedBy>
  <dcterms:created xsi:type="dcterms:W3CDTF">2018-08-20T12:32:58Z</dcterms:created>
  <dcterms:modified xsi:type="dcterms:W3CDTF">2020-12-08T15:19:16Z</dcterms:modified>
</cp:coreProperties>
</file>